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D0E5817E-0245-4BBA-A41A-2A725A948BE4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LUGLIO-SETTEMBRE 2018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D56" i="1" l="1"/>
  <c r="H56" i="1" s="1"/>
  <c r="I56" i="1" s="1"/>
  <c r="D55" i="1"/>
  <c r="H55" i="1" s="1"/>
  <c r="I55" i="1" s="1"/>
  <c r="D54" i="1"/>
  <c r="H54" i="1" s="1"/>
  <c r="I54" i="1" s="1"/>
  <c r="D53" i="1"/>
  <c r="H53" i="1" s="1"/>
  <c r="I53" i="1" s="1"/>
  <c r="D52" i="1"/>
  <c r="H52" i="1" s="1"/>
  <c r="I52" i="1" s="1"/>
  <c r="D51" i="1"/>
  <c r="H51" i="1" s="1"/>
  <c r="I51" i="1" s="1"/>
  <c r="D50" i="1"/>
  <c r="D49" i="1"/>
  <c r="H49" i="1" s="1"/>
  <c r="I49" i="1" s="1"/>
  <c r="D48" i="1"/>
  <c r="H48" i="1" s="1"/>
  <c r="I48" i="1" s="1"/>
  <c r="D47" i="1"/>
  <c r="H47" i="1" s="1"/>
  <c r="I47" i="1" s="1"/>
  <c r="D46" i="1"/>
  <c r="H46" i="1" s="1"/>
  <c r="I46" i="1" s="1"/>
  <c r="D45" i="1"/>
  <c r="H45" i="1" s="1"/>
  <c r="I45" i="1" s="1"/>
  <c r="D44" i="1"/>
  <c r="H44" i="1" s="1"/>
  <c r="I44" i="1" s="1"/>
  <c r="D43" i="1"/>
  <c r="H43" i="1" s="1"/>
  <c r="I43" i="1" s="1"/>
  <c r="D42" i="1"/>
  <c r="H42" i="1" s="1"/>
  <c r="I42" i="1" s="1"/>
  <c r="D41" i="1"/>
  <c r="H41" i="1" s="1"/>
  <c r="I41" i="1" s="1"/>
  <c r="D40" i="1"/>
  <c r="H40" i="1" s="1"/>
  <c r="I40" i="1" s="1"/>
  <c r="D39" i="1"/>
  <c r="H39" i="1" s="1"/>
  <c r="I39" i="1" s="1"/>
  <c r="D38" i="1"/>
  <c r="H38" i="1" s="1"/>
  <c r="I38" i="1" s="1"/>
  <c r="D37" i="1"/>
  <c r="H37" i="1" s="1"/>
  <c r="I37" i="1" s="1"/>
  <c r="D36" i="1"/>
  <c r="H36" i="1" s="1"/>
  <c r="I36" i="1" s="1"/>
  <c r="D35" i="1"/>
  <c r="H35" i="1" s="1"/>
  <c r="I35" i="1" s="1"/>
  <c r="D34" i="1"/>
  <c r="H34" i="1" s="1"/>
  <c r="I34" i="1" s="1"/>
  <c r="D33" i="1"/>
  <c r="H33" i="1" s="1"/>
  <c r="I33" i="1" s="1"/>
  <c r="D32" i="1"/>
  <c r="H32" i="1" s="1"/>
  <c r="I32" i="1" s="1"/>
  <c r="H50" i="1" l="1"/>
  <c r="I50" i="1" s="1"/>
  <c r="D31" i="1"/>
  <c r="H31" i="1" s="1"/>
  <c r="I31" i="1" s="1"/>
  <c r="D30" i="1"/>
  <c r="H30" i="1" s="1"/>
  <c r="I30" i="1" s="1"/>
  <c r="D29" i="1"/>
  <c r="H29" i="1" s="1"/>
  <c r="I29" i="1" s="1"/>
  <c r="D28" i="1"/>
  <c r="H28" i="1" s="1"/>
  <c r="I28" i="1" s="1"/>
  <c r="D27" i="1"/>
  <c r="H27" i="1" s="1"/>
  <c r="I27" i="1" s="1"/>
  <c r="D26" i="1"/>
  <c r="H26" i="1" s="1"/>
  <c r="I26" i="1" s="1"/>
  <c r="D25" i="1"/>
  <c r="H25" i="1" s="1"/>
  <c r="I25" i="1" s="1"/>
  <c r="D24" i="1"/>
  <c r="H24" i="1" s="1"/>
  <c r="I24" i="1" s="1"/>
  <c r="D23" i="1"/>
  <c r="H23" i="1" s="1"/>
  <c r="I23" i="1" s="1"/>
  <c r="D22" i="1"/>
  <c r="H22" i="1" s="1"/>
  <c r="I22" i="1" s="1"/>
  <c r="D21" i="1"/>
  <c r="H21" i="1" s="1"/>
  <c r="I21" i="1" s="1"/>
  <c r="D20" i="1"/>
  <c r="H20" i="1" s="1"/>
  <c r="I20" i="1" s="1"/>
  <c r="D19" i="1"/>
  <c r="H19" i="1" s="1"/>
  <c r="I19" i="1" s="1"/>
  <c r="D18" i="1"/>
  <c r="H18" i="1" s="1"/>
  <c r="I18" i="1" s="1"/>
  <c r="D17" i="1"/>
  <c r="H17" i="1" s="1"/>
  <c r="I17" i="1" s="1"/>
  <c r="D16" i="1"/>
  <c r="H16" i="1" s="1"/>
  <c r="I16" i="1" s="1"/>
  <c r="D15" i="1"/>
  <c r="H15" i="1" s="1"/>
  <c r="I15" i="1" s="1"/>
  <c r="D14" i="1" l="1"/>
  <c r="H14" i="1" s="1"/>
  <c r="I14" i="1" s="1"/>
  <c r="A15" i="1" l="1"/>
  <c r="A16" i="1" s="1"/>
  <c r="A17" i="1" s="1"/>
  <c r="A18" i="1" s="1"/>
  <c r="A19" i="1" s="1"/>
  <c r="A20" i="1" s="1"/>
  <c r="A21" i="1" s="1"/>
  <c r="A22" i="1" s="1"/>
  <c r="A23" i="1" s="1"/>
  <c r="G57" i="1" l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I57" i="1" l="1"/>
  <c r="G8" i="1" s="1"/>
</calcChain>
</file>

<file path=xl/sharedStrings.xml><?xml version="1.0" encoding="utf-8"?>
<sst xmlns="http://schemas.openxmlformats.org/spreadsheetml/2006/main" count="57" uniqueCount="51">
  <si>
    <t xml:space="preserve">INDICE DI TEMPESTIVITA'   </t>
  </si>
  <si>
    <t>(TOTALE IMPORTO X GIORNI/TOTALE IMPORTO)</t>
  </si>
  <si>
    <t>DATA ARRIVO FATTURA ELETTR.                      c</t>
  </si>
  <si>
    <t>N. MAND.     e</t>
  </si>
  <si>
    <t>IMPORTO       g</t>
  </si>
  <si>
    <t>GIORNI     h (f-d)</t>
  </si>
  <si>
    <t>IMPORTO X GIORNI              i (g*h)</t>
  </si>
  <si>
    <t>DATA DI SCADENZA DI LEGGE       d (c+30giorni)</t>
  </si>
  <si>
    <t>DATA PAGAM.           f</t>
  </si>
  <si>
    <t>N. PROGR.           a</t>
  </si>
  <si>
    <t>NOME DITTA e NUMERO FATTURA ELETTR.                                                                                             b</t>
  </si>
  <si>
    <t>ISTITUTO COMPRENSIVO STATALE DI MONTEBELLO VICENTINO</t>
  </si>
  <si>
    <t>SCHOLA S.R.L. - Fattura n. 58 del 31/05/2018</t>
  </si>
  <si>
    <t>ASSOC. ORCHESTRA DI FIATI DELLA PROV. DI VICENZA -Fattura n. 0000001 del 07/06/2018</t>
  </si>
  <si>
    <t>POSTE ITALIANE S.P.A. - Fattura n. 8718209870 del 15/06/2018</t>
  </si>
  <si>
    <t>MAGNABOSCO S.N.C. DI MAGNABOSCO MAURO &amp; C. - Fattura n. 000005-2018-F del 13/06/2018</t>
  </si>
  <si>
    <t>LE GUIDE - ASSOCIAZIONE SPORTIVA DILETTANTISTICA - Fattura n. 000015-2018-PA del 19/06/2018</t>
  </si>
  <si>
    <t>KNOLL KATY - Fattura n. 8/2018 del 18/06/2018</t>
  </si>
  <si>
    <t>S.P. COTTON S.R.L. - Fattura n. 210 del 20/06/2018</t>
  </si>
  <si>
    <t>BETTINI BUS S.A.S. - Fattura n. 2018/0000099/FT del 30/05/2018</t>
  </si>
  <si>
    <t>NICOLIS INFORMATICA SERVIZI S.R.L. - UNIPERSONALE - Fattura n. C/1050 del 29/05/2018</t>
  </si>
  <si>
    <t>ARTI GRAFICHE FULVIO S.R.L. - Fattura n. 60/009 del 29/06/2018</t>
  </si>
  <si>
    <t>ASSOCIAZIONE ULYSSES - Fattura n. 08E/18 del 15/06/2018</t>
  </si>
  <si>
    <t>ASSOCIAZIONE ULYSSES - Fattura n. 10E/18 del 29/06/2018</t>
  </si>
  <si>
    <t>MAGNABOSCO S.N.C. DI MAGNABOSCO MAURO &amp; C. - Fattura n. 000006-2018-F del 25/06/2018</t>
  </si>
  <si>
    <t>BORGIONE CENTRO DIDATTICO S.R.L. - Fattura n. V3-13090 del 28/5/2018 e n. V3-14025 del 08/2018</t>
  </si>
  <si>
    <t>BORGIONE CENTRO DIDATTICO S.R.L. - Fattura n. V3-13089 del 28/5/2018</t>
  </si>
  <si>
    <t>BORGIONE CENTRO DIDATTICO S.R.L. - Fattura n. V3-13092 del 28/5/2018</t>
  </si>
  <si>
    <t>BORGIONE CENTRO DIDATTICO S.R.L. - Fattura n. V3-13088 del 28/5/2018</t>
  </si>
  <si>
    <t>BORGIONE CENTRO DIDATTICO S.R.L. - Fattura n. V3-13087 del 28/5/2018</t>
  </si>
  <si>
    <t>BORGIONE CENTRO DIDATTICO S.R.L. - Fattura n. V3-13086 del 28/5/2018</t>
  </si>
  <si>
    <t>BORGIONE CENTRO DIDATTICO S.R.L. - Fattura n. V3-13091 del 28/5/2018</t>
  </si>
  <si>
    <t>SALVADORE MARIA GRAZIA - EDICOLA E CARTOLERIA -Fattura n. FATTPA 2_18 del 14/06/2018</t>
  </si>
  <si>
    <t>SALVADORE MARIA GRAZIA - EDICOLA E CARTOLERIA - Fattura n. FATTPA 5_18 del 15/06/2018</t>
  </si>
  <si>
    <t>SALVADORE MARIA GRAZIA - EDICOLA E CARTOLERIA - Fattura n. FATTPA 3_18 del 14/06/2018</t>
  </si>
  <si>
    <t>SALVADORE MARIA GRAZIA - EDICOLA E CARTOLERIA - Fattura n. FATTPA 4_18 del 14/06/2018</t>
  </si>
  <si>
    <t>SALVADORE MARIA GRAZIA - EDICOLA E CARTOLERIA - Fattura n. FATTPA 10_18 del 30/06/2018</t>
  </si>
  <si>
    <t>SALVADORE MARIA GRAZIA - EDICOLA E CARTOLERIA - Fattura n. FATTPA 9_18 del 30/06/2018</t>
  </si>
  <si>
    <t>SALVADORE MARIA GRAZIA - EDICOLA E CARTOLERIA - Fattura n. FATTPA 7_18 del 29/06/2018</t>
  </si>
  <si>
    <t>SALVADORE MARIA GRAZIA - EDICOLA E CARTOLERIA - Fattura n. FATTPA 6_18 del 18/06/2018</t>
  </si>
  <si>
    <t>BIANCHI S.N.C. - Fattura n. 903/PA dell'11/07/2018</t>
  </si>
  <si>
    <t>POSTE ITALIANE S.P.A. - Fattura n. 8718248482 del 17/07/2018</t>
  </si>
  <si>
    <t>PULITALIA S.P.A. - Fattura n. 3000300/3 del 31/05/2018</t>
  </si>
  <si>
    <t>UNIPOLSAI ASSICURAZIONI S.P.A. - Fatture n. 0000020908 e 0000020909 del 13/07/2018</t>
  </si>
  <si>
    <t>COOPERATIVA SOCIALE NUOVI ORIZZONTI - ONLUS - Fattura n. 42 del 20/07/2018</t>
  </si>
  <si>
    <t>O.C.P. INFORMATICA S.R.L. - Fattura n. 22 del 17/07/2018</t>
  </si>
  <si>
    <t>POSTE ITALIANE S.P.A. - Fattura n. 8718265078 del 03/08/2018</t>
  </si>
  <si>
    <t>COPYMAC S.A.S. - Parziale su fattura n. 000447/PA del 30/06/2018</t>
  </si>
  <si>
    <t>PULITALIA S.P.A. - Fattur n. 3000428/3 del 31/07/2018</t>
  </si>
  <si>
    <t>Calcolo Indice di Tempestività - 3° trimestre 2018</t>
  </si>
  <si>
    <t>Pagamenti dal 1° luglio al 30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</si>
</sst>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6" fillId="0" borderId="2" xfId="0" applyFont="1" applyBorder="1"/>
    <xf numFmtId="14" fontId="6" fillId="0" borderId="2" xfId="0" applyNumberFormat="1" applyFont="1" applyBorder="1"/>
    <xf numFmtId="4" fontId="6" fillId="0" borderId="2" xfId="0" applyNumberFormat="1" applyFont="1" applyBorder="1"/>
    <xf numFmtId="0" fontId="6" fillId="0" borderId="2" xfId="0" applyFont="1" applyBorder="1" applyAlignment="1">
      <alignment wrapText="1"/>
    </xf>
    <xf numFmtId="0" fontId="6" fillId="0" borderId="2" xfId="0" applyFont="1" applyFill="1" applyBorder="1"/>
    <xf numFmtId="2" fontId="6" fillId="0" borderId="2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right" vertical="center"/>
    </xf>
    <xf numFmtId="0" fontId="7" fillId="0" borderId="0" xfId="0" applyFont="1" applyFill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6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4" fontId="9" fillId="0" borderId="2" xfId="0" applyNumberFormat="1" applyFont="1" applyBorder="1"/>
    <xf numFmtId="14" fontId="6" fillId="0" borderId="2" xfId="0" applyNumberFormat="1" applyFont="1" applyFill="1" applyBorder="1"/>
    <xf numFmtId="0" fontId="6" fillId="0" borderId="0" xfId="0" applyFont="1"/>
    <xf numFmtId="0" fontId="6" fillId="0" borderId="10" xfId="0" applyFont="1" applyBorder="1"/>
    <xf numFmtId="14" fontId="10" fillId="0" borderId="2" xfId="0" applyNumberFormat="1" applyFont="1" applyBorder="1"/>
    <xf numFmtId="14" fontId="6" fillId="0" borderId="2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14" fontId="6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/>
    <xf numFmtId="0" fontId="0" fillId="0" borderId="0" xfId="0" applyFill="1" applyBorder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tabSelected="1" topLeftCell="A34" workbookViewId="0">
      <selection activeCell="C69" sqref="C69"/>
    </sheetView>
  </sheetViews>
  <sheetFormatPr defaultRowHeight="15" x14ac:dyDescent="0.25"/>
  <cols>
    <col min="1" max="1" width="6.28515625" customWidth="1"/>
    <col min="2" max="2" width="59" customWidth="1"/>
    <col min="3" max="4" width="9.5703125" customWidth="1"/>
    <col min="5" max="5" width="5.85546875" customWidth="1"/>
    <col min="6" max="6" width="14.42578125" customWidth="1"/>
    <col min="7" max="7" width="11.28515625" customWidth="1"/>
    <col min="8" max="8" width="6.7109375" customWidth="1"/>
    <col min="9" max="9" width="17.28515625" customWidth="1"/>
    <col min="12" max="12" width="12" customWidth="1"/>
    <col min="13" max="13" width="11.140625" customWidth="1"/>
    <col min="14" max="14" width="11.5703125" customWidth="1"/>
    <col min="16" max="16" width="5.42578125" customWidth="1"/>
    <col min="17" max="17" width="10.140625" customWidth="1"/>
  </cols>
  <sheetData>
    <row r="1" spans="1:18" ht="31.5" x14ac:dyDescent="0.25">
      <c r="A1" s="38" t="s">
        <v>11</v>
      </c>
      <c r="B1" s="37"/>
      <c r="C1" s="37"/>
      <c r="D1" s="37"/>
      <c r="E1" s="37"/>
      <c r="F1" s="37"/>
      <c r="G1" s="37"/>
      <c r="H1" s="37"/>
      <c r="I1" s="39"/>
    </row>
    <row r="3" spans="1:18" ht="28.5" x14ac:dyDescent="0.25">
      <c r="A3" s="35" t="s">
        <v>49</v>
      </c>
      <c r="B3" s="35"/>
      <c r="C3" s="35"/>
      <c r="D3" s="35"/>
      <c r="E3" s="35"/>
      <c r="F3" s="35"/>
      <c r="G3" s="35"/>
      <c r="H3" s="35"/>
      <c r="I3" s="35"/>
    </row>
    <row r="4" spans="1:18" ht="21" x14ac:dyDescent="0.35">
      <c r="A4" s="1"/>
      <c r="B4" s="1"/>
      <c r="C4" s="1"/>
      <c r="D4" s="1"/>
      <c r="E4" s="1"/>
      <c r="F4" s="1"/>
      <c r="G4" s="1"/>
      <c r="H4" s="1"/>
      <c r="I4" s="1"/>
    </row>
    <row r="5" spans="1:18" ht="26.25" x14ac:dyDescent="0.4">
      <c r="A5" s="1"/>
      <c r="B5" s="36" t="s">
        <v>50</v>
      </c>
      <c r="C5" s="36"/>
      <c r="D5" s="36"/>
      <c r="E5" s="36"/>
      <c r="F5" s="36"/>
      <c r="G5" s="36"/>
      <c r="H5" s="36"/>
      <c r="I5" s="36"/>
    </row>
    <row r="7" spans="1:18" x14ac:dyDescent="0.25">
      <c r="B7" s="16"/>
      <c r="C7" s="15"/>
      <c r="D7" s="15"/>
      <c r="E7" s="15"/>
      <c r="F7" s="15"/>
      <c r="G7" s="15"/>
      <c r="H7" s="15"/>
      <c r="I7" s="18"/>
    </row>
    <row r="8" spans="1:18" ht="23.25" x14ac:dyDescent="0.25">
      <c r="B8" s="20" t="s">
        <v>0</v>
      </c>
      <c r="C8" s="32" t="s">
        <v>1</v>
      </c>
      <c r="D8" s="32"/>
      <c r="E8" s="32"/>
      <c r="F8" s="32"/>
      <c r="G8" s="33">
        <f>I57/G57</f>
        <v>-1797.0905078203102</v>
      </c>
      <c r="H8" s="33"/>
      <c r="I8" s="34"/>
    </row>
    <row r="9" spans="1:18" x14ac:dyDescent="0.25">
      <c r="B9" s="17"/>
      <c r="C9" s="14"/>
      <c r="D9" s="14"/>
      <c r="E9" s="14"/>
      <c r="F9" s="14"/>
      <c r="G9" s="14"/>
      <c r="H9" s="14"/>
      <c r="I9" s="19"/>
    </row>
    <row r="13" spans="1:18" ht="60" x14ac:dyDescent="0.25">
      <c r="A13" s="8" t="s">
        <v>9</v>
      </c>
      <c r="B13" s="9" t="s">
        <v>10</v>
      </c>
      <c r="C13" s="9" t="s">
        <v>2</v>
      </c>
      <c r="D13" s="8" t="s">
        <v>7</v>
      </c>
      <c r="E13" s="9" t="s">
        <v>3</v>
      </c>
      <c r="F13" s="9" t="s">
        <v>8</v>
      </c>
      <c r="G13" s="9" t="s">
        <v>4</v>
      </c>
      <c r="H13" s="8" t="s">
        <v>5</v>
      </c>
      <c r="I13" s="8" t="s">
        <v>6</v>
      </c>
      <c r="K13" s="11"/>
      <c r="L13" s="40"/>
      <c r="M13" s="11"/>
      <c r="N13" s="40"/>
      <c r="O13" s="11"/>
      <c r="P13" s="11"/>
      <c r="Q13" s="11"/>
      <c r="R13" s="11"/>
    </row>
    <row r="14" spans="1:18" ht="23.25" x14ac:dyDescent="0.25">
      <c r="A14" s="2">
        <v>1</v>
      </c>
      <c r="B14" s="5" t="s">
        <v>25</v>
      </c>
      <c r="C14" s="24">
        <v>43269</v>
      </c>
      <c r="D14" s="3">
        <f t="shared" ref="D14:D56" si="0">C14+29</f>
        <v>43298</v>
      </c>
      <c r="E14" s="6">
        <v>213</v>
      </c>
      <c r="F14" s="23">
        <v>43290</v>
      </c>
      <c r="G14" s="4">
        <v>555.49</v>
      </c>
      <c r="H14" s="6">
        <f t="shared" ref="H14:H31" si="1">F14-D14</f>
        <v>-8</v>
      </c>
      <c r="I14" s="7">
        <f t="shared" ref="I14:I31" si="2">G14*H14</f>
        <v>-4443.92</v>
      </c>
      <c r="J14" s="11"/>
      <c r="K14" s="11"/>
      <c r="L14" s="11"/>
      <c r="M14" s="11"/>
      <c r="N14" s="11"/>
      <c r="O14" s="11"/>
      <c r="P14" s="11"/>
      <c r="Q14" s="11"/>
      <c r="R14" s="11"/>
    </row>
    <row r="15" spans="1:18" x14ac:dyDescent="0.25">
      <c r="A15" s="2">
        <f>A14+1</f>
        <v>2</v>
      </c>
      <c r="B15" s="5" t="s">
        <v>26</v>
      </c>
      <c r="C15" s="24">
        <v>43269</v>
      </c>
      <c r="D15" s="3">
        <f t="shared" si="0"/>
        <v>43298</v>
      </c>
      <c r="E15" s="6">
        <v>214</v>
      </c>
      <c r="F15" s="27">
        <v>43290</v>
      </c>
      <c r="G15" s="4">
        <v>165.9</v>
      </c>
      <c r="H15" s="6">
        <f t="shared" si="1"/>
        <v>-8</v>
      </c>
      <c r="I15" s="7">
        <f t="shared" si="2"/>
        <v>-1327.2</v>
      </c>
      <c r="K15" s="11"/>
      <c r="L15" s="11"/>
      <c r="M15" s="11"/>
      <c r="N15" s="11"/>
      <c r="O15" s="11"/>
      <c r="P15" s="11"/>
      <c r="Q15" s="11"/>
      <c r="R15" s="11"/>
    </row>
    <row r="16" spans="1:18" x14ac:dyDescent="0.25">
      <c r="A16" s="2">
        <f t="shared" ref="A16:A56" si="3">A15+1</f>
        <v>3</v>
      </c>
      <c r="B16" s="30" t="s">
        <v>27</v>
      </c>
      <c r="C16" s="24">
        <v>43269</v>
      </c>
      <c r="D16" s="3">
        <f t="shared" si="0"/>
        <v>43298</v>
      </c>
      <c r="E16" s="6">
        <v>215</v>
      </c>
      <c r="F16" s="27">
        <v>43290</v>
      </c>
      <c r="G16" s="4">
        <v>166.32</v>
      </c>
      <c r="H16" s="6">
        <f t="shared" si="1"/>
        <v>-8</v>
      </c>
      <c r="I16" s="7">
        <f t="shared" si="2"/>
        <v>-1330.56</v>
      </c>
      <c r="K16" s="22"/>
      <c r="L16" s="41"/>
      <c r="M16" s="41"/>
      <c r="N16" s="41"/>
      <c r="O16" s="41"/>
      <c r="P16" s="11"/>
      <c r="Q16" s="11"/>
      <c r="R16" s="11"/>
    </row>
    <row r="17" spans="1:18" x14ac:dyDescent="0.25">
      <c r="A17" s="2">
        <f t="shared" si="3"/>
        <v>4</v>
      </c>
      <c r="B17" s="26" t="s">
        <v>28</v>
      </c>
      <c r="C17" s="24">
        <v>43269</v>
      </c>
      <c r="D17" s="3">
        <f t="shared" si="0"/>
        <v>43298</v>
      </c>
      <c r="E17" s="6">
        <v>216</v>
      </c>
      <c r="F17" s="27">
        <v>43290</v>
      </c>
      <c r="G17" s="4">
        <v>649.65</v>
      </c>
      <c r="H17" s="6">
        <f t="shared" si="1"/>
        <v>-8</v>
      </c>
      <c r="I17" s="7">
        <f t="shared" si="2"/>
        <v>-5197.2</v>
      </c>
      <c r="K17" s="11"/>
      <c r="L17" s="11"/>
      <c r="M17" s="11"/>
      <c r="N17" s="11"/>
      <c r="O17" s="11"/>
      <c r="P17" s="11"/>
      <c r="Q17" s="11"/>
      <c r="R17" s="11"/>
    </row>
    <row r="18" spans="1:18" x14ac:dyDescent="0.25">
      <c r="A18" s="2">
        <f t="shared" si="3"/>
        <v>5</v>
      </c>
      <c r="B18" s="5" t="s">
        <v>29</v>
      </c>
      <c r="C18" s="24">
        <v>43269</v>
      </c>
      <c r="D18" s="3">
        <f t="shared" si="0"/>
        <v>43298</v>
      </c>
      <c r="E18" s="6">
        <v>217</v>
      </c>
      <c r="F18" s="27">
        <v>43290</v>
      </c>
      <c r="G18" s="4">
        <v>241.68</v>
      </c>
      <c r="H18" s="6">
        <f t="shared" si="1"/>
        <v>-8</v>
      </c>
      <c r="I18" s="7">
        <f t="shared" si="2"/>
        <v>-1933.44</v>
      </c>
      <c r="K18" s="44"/>
      <c r="L18" s="42"/>
      <c r="M18" s="42"/>
      <c r="N18" s="42"/>
      <c r="O18" s="42"/>
      <c r="P18" s="11"/>
      <c r="Q18" s="11"/>
      <c r="R18" s="11"/>
    </row>
    <row r="19" spans="1:18" x14ac:dyDescent="0.25">
      <c r="A19" s="2">
        <f t="shared" si="3"/>
        <v>6</v>
      </c>
      <c r="B19" s="25" t="s">
        <v>30</v>
      </c>
      <c r="C19" s="24">
        <v>43269</v>
      </c>
      <c r="D19" s="3">
        <f t="shared" si="0"/>
        <v>43298</v>
      </c>
      <c r="E19" s="6">
        <v>218</v>
      </c>
      <c r="F19" s="27">
        <v>43290</v>
      </c>
      <c r="G19" s="4">
        <v>182.31</v>
      </c>
      <c r="H19" s="6">
        <f t="shared" si="1"/>
        <v>-8</v>
      </c>
      <c r="I19" s="7">
        <f t="shared" si="2"/>
        <v>-1458.48</v>
      </c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2">
        <f t="shared" si="3"/>
        <v>7</v>
      </c>
      <c r="B20" s="28" t="s">
        <v>31</v>
      </c>
      <c r="C20" s="24">
        <v>43269</v>
      </c>
      <c r="D20" s="3">
        <f t="shared" si="0"/>
        <v>43298</v>
      </c>
      <c r="E20" s="6">
        <v>219</v>
      </c>
      <c r="F20" s="27">
        <v>43290</v>
      </c>
      <c r="G20" s="4">
        <v>403.66</v>
      </c>
      <c r="H20" s="6">
        <f t="shared" si="1"/>
        <v>-8</v>
      </c>
      <c r="I20" s="7">
        <f t="shared" si="2"/>
        <v>-3229.28</v>
      </c>
      <c r="K20" s="11"/>
      <c r="L20" s="11"/>
      <c r="M20" s="11"/>
      <c r="N20" s="11"/>
      <c r="O20" s="11"/>
      <c r="P20" s="11"/>
      <c r="Q20" s="11"/>
      <c r="R20" s="11"/>
    </row>
    <row r="21" spans="1:18" ht="23.25" x14ac:dyDescent="0.25">
      <c r="A21" s="2">
        <f t="shared" si="3"/>
        <v>8</v>
      </c>
      <c r="B21" s="28" t="s">
        <v>32</v>
      </c>
      <c r="C21" s="24">
        <v>43288</v>
      </c>
      <c r="D21" s="3">
        <f t="shared" si="0"/>
        <v>43317</v>
      </c>
      <c r="E21" s="6">
        <v>220</v>
      </c>
      <c r="F21" s="27">
        <v>43291</v>
      </c>
      <c r="G21" s="4">
        <v>449.18</v>
      </c>
      <c r="H21" s="6">
        <f t="shared" si="1"/>
        <v>-26</v>
      </c>
      <c r="I21" s="7">
        <f t="shared" si="2"/>
        <v>-11678.68</v>
      </c>
      <c r="K21" s="21"/>
      <c r="L21" s="43"/>
      <c r="M21" s="43"/>
      <c r="N21" s="43"/>
      <c r="O21" s="43"/>
      <c r="P21" s="43"/>
      <c r="Q21" s="11"/>
      <c r="R21" s="11"/>
    </row>
    <row r="22" spans="1:18" ht="23.25" x14ac:dyDescent="0.25">
      <c r="A22" s="2">
        <f t="shared" si="3"/>
        <v>9</v>
      </c>
      <c r="B22" s="5" t="s">
        <v>33</v>
      </c>
      <c r="C22" s="24">
        <v>43288</v>
      </c>
      <c r="D22" s="3">
        <f t="shared" si="0"/>
        <v>43317</v>
      </c>
      <c r="E22" s="6">
        <v>221</v>
      </c>
      <c r="F22" s="27">
        <v>43291</v>
      </c>
      <c r="G22" s="4">
        <v>325.12</v>
      </c>
      <c r="H22" s="6">
        <f t="shared" si="1"/>
        <v>-26</v>
      </c>
      <c r="I22" s="7">
        <f t="shared" si="2"/>
        <v>-8453.1200000000008</v>
      </c>
      <c r="K22" s="11"/>
      <c r="L22" s="11"/>
      <c r="M22" s="11"/>
      <c r="N22" s="11"/>
      <c r="O22" s="11"/>
      <c r="P22" s="11"/>
      <c r="Q22" s="11"/>
      <c r="R22" s="11"/>
    </row>
    <row r="23" spans="1:18" ht="23.25" x14ac:dyDescent="0.25">
      <c r="A23" s="2">
        <f t="shared" si="3"/>
        <v>10</v>
      </c>
      <c r="B23" s="5" t="s">
        <v>34</v>
      </c>
      <c r="C23" s="24">
        <v>43288</v>
      </c>
      <c r="D23" s="3">
        <f t="shared" si="0"/>
        <v>43317</v>
      </c>
      <c r="E23" s="6">
        <v>222</v>
      </c>
      <c r="F23" s="27">
        <v>43291</v>
      </c>
      <c r="G23" s="4">
        <v>118.62</v>
      </c>
      <c r="H23" s="6">
        <f t="shared" si="1"/>
        <v>-26</v>
      </c>
      <c r="I23" s="7">
        <f t="shared" si="2"/>
        <v>-3084.12</v>
      </c>
      <c r="K23" s="11"/>
      <c r="L23" s="11"/>
      <c r="M23" s="11"/>
      <c r="N23" s="11"/>
      <c r="O23" s="11"/>
      <c r="P23" s="11"/>
      <c r="Q23" s="11"/>
      <c r="R23" s="11"/>
    </row>
    <row r="24" spans="1:18" ht="23.25" x14ac:dyDescent="0.25">
      <c r="A24" s="2">
        <f>A23+1</f>
        <v>11</v>
      </c>
      <c r="B24" s="5" t="s">
        <v>35</v>
      </c>
      <c r="C24" s="3">
        <v>43288</v>
      </c>
      <c r="D24" s="3">
        <f t="shared" si="0"/>
        <v>43317</v>
      </c>
      <c r="E24" s="6">
        <v>223</v>
      </c>
      <c r="F24" s="27">
        <v>43291</v>
      </c>
      <c r="G24" s="4">
        <v>387.02</v>
      </c>
      <c r="H24" s="6">
        <f t="shared" si="1"/>
        <v>-26</v>
      </c>
      <c r="I24" s="7">
        <f t="shared" si="2"/>
        <v>-10062.52</v>
      </c>
      <c r="K24" s="21"/>
      <c r="L24" s="10"/>
      <c r="M24" s="10"/>
      <c r="N24" s="10"/>
      <c r="O24" s="10"/>
      <c r="P24" s="10"/>
      <c r="Q24" s="11"/>
      <c r="R24" s="11"/>
    </row>
    <row r="25" spans="1:18" ht="23.25" x14ac:dyDescent="0.25">
      <c r="A25" s="2">
        <f t="shared" si="3"/>
        <v>12</v>
      </c>
      <c r="B25" s="28" t="s">
        <v>36</v>
      </c>
      <c r="C25" s="3">
        <v>43288</v>
      </c>
      <c r="D25" s="3">
        <f t="shared" si="0"/>
        <v>43317</v>
      </c>
      <c r="E25" s="6">
        <v>224</v>
      </c>
      <c r="F25" s="27">
        <v>43291</v>
      </c>
      <c r="G25" s="4">
        <v>651.87</v>
      </c>
      <c r="H25" s="6">
        <f t="shared" si="1"/>
        <v>-26</v>
      </c>
      <c r="I25" s="7">
        <f t="shared" si="2"/>
        <v>-16948.62</v>
      </c>
      <c r="K25" s="11"/>
      <c r="L25" s="10"/>
      <c r="M25" s="10"/>
      <c r="N25" s="10"/>
      <c r="O25" s="10"/>
      <c r="P25" s="10"/>
      <c r="Q25" s="11"/>
      <c r="R25" s="11"/>
    </row>
    <row r="26" spans="1:18" ht="23.25" x14ac:dyDescent="0.25">
      <c r="A26" s="2">
        <f t="shared" si="3"/>
        <v>13</v>
      </c>
      <c r="B26" s="28" t="s">
        <v>37</v>
      </c>
      <c r="C26" s="3">
        <v>43288</v>
      </c>
      <c r="D26" s="3">
        <f t="shared" si="0"/>
        <v>43317</v>
      </c>
      <c r="E26" s="6">
        <v>225</v>
      </c>
      <c r="F26" s="27">
        <v>43291</v>
      </c>
      <c r="G26" s="4">
        <v>595.55999999999995</v>
      </c>
      <c r="H26" s="6">
        <f t="shared" si="1"/>
        <v>-26</v>
      </c>
      <c r="I26" s="7">
        <f t="shared" si="2"/>
        <v>-15484.559999999998</v>
      </c>
      <c r="K26" s="11"/>
      <c r="L26" s="10"/>
      <c r="M26" s="10"/>
      <c r="N26" s="10"/>
      <c r="O26" s="10"/>
      <c r="P26" s="10"/>
      <c r="Q26" s="11"/>
      <c r="R26" s="11"/>
    </row>
    <row r="27" spans="1:18" ht="23.25" x14ac:dyDescent="0.25">
      <c r="A27" s="2">
        <f t="shared" si="3"/>
        <v>14</v>
      </c>
      <c r="B27" s="5" t="s">
        <v>38</v>
      </c>
      <c r="C27" s="3">
        <v>43288</v>
      </c>
      <c r="D27" s="3">
        <f t="shared" si="0"/>
        <v>43317</v>
      </c>
      <c r="E27" s="6">
        <v>226</v>
      </c>
      <c r="F27" s="27">
        <v>43291</v>
      </c>
      <c r="G27" s="4">
        <v>157.44</v>
      </c>
      <c r="H27" s="6">
        <f t="shared" si="1"/>
        <v>-26</v>
      </c>
      <c r="I27" s="7">
        <f t="shared" si="2"/>
        <v>-4093.44</v>
      </c>
      <c r="K27" s="11"/>
      <c r="L27" s="10"/>
      <c r="M27" s="10"/>
      <c r="N27" s="10"/>
      <c r="O27" s="10"/>
      <c r="P27" s="10"/>
      <c r="Q27" s="11"/>
      <c r="R27" s="11"/>
    </row>
    <row r="28" spans="1:18" ht="23.25" x14ac:dyDescent="0.25">
      <c r="A28" s="2">
        <f t="shared" si="3"/>
        <v>15</v>
      </c>
      <c r="B28" s="29" t="s">
        <v>39</v>
      </c>
      <c r="C28" s="3">
        <v>43288</v>
      </c>
      <c r="D28" s="3">
        <f t="shared" si="0"/>
        <v>43317</v>
      </c>
      <c r="E28" s="6">
        <v>227</v>
      </c>
      <c r="F28" s="27">
        <v>43291</v>
      </c>
      <c r="G28" s="4">
        <v>460.27</v>
      </c>
      <c r="H28" s="6">
        <f t="shared" si="1"/>
        <v>-26</v>
      </c>
      <c r="I28" s="7">
        <f t="shared" si="2"/>
        <v>-11967.02</v>
      </c>
      <c r="K28" s="21"/>
      <c r="L28" s="10"/>
      <c r="M28" s="11"/>
      <c r="N28" s="11"/>
      <c r="O28" s="11"/>
      <c r="P28" s="11"/>
      <c r="Q28" s="11"/>
      <c r="R28" s="11"/>
    </row>
    <row r="29" spans="1:18" x14ac:dyDescent="0.25">
      <c r="A29" s="2">
        <f t="shared" si="3"/>
        <v>16</v>
      </c>
      <c r="B29" s="2" t="s">
        <v>12</v>
      </c>
      <c r="C29" s="3">
        <v>43273</v>
      </c>
      <c r="D29" s="3">
        <f t="shared" si="0"/>
        <v>43302</v>
      </c>
      <c r="E29" s="6">
        <v>241</v>
      </c>
      <c r="F29" s="27">
        <v>37085</v>
      </c>
      <c r="G29" s="4">
        <v>198.27</v>
      </c>
      <c r="H29" s="6">
        <f t="shared" si="1"/>
        <v>-6217</v>
      </c>
      <c r="I29" s="7">
        <f t="shared" si="2"/>
        <v>-1232644.5900000001</v>
      </c>
      <c r="K29" s="11"/>
      <c r="L29" s="11"/>
      <c r="M29" s="11"/>
      <c r="N29" s="10"/>
      <c r="O29" s="11"/>
      <c r="P29" s="11"/>
      <c r="Q29" s="11"/>
      <c r="R29" s="11"/>
    </row>
    <row r="30" spans="1:18" ht="15" customHeight="1" x14ac:dyDescent="0.25">
      <c r="A30" s="2">
        <f t="shared" si="3"/>
        <v>17</v>
      </c>
      <c r="B30" s="29" t="s">
        <v>13</v>
      </c>
      <c r="C30" s="3">
        <v>43273</v>
      </c>
      <c r="D30" s="3">
        <f t="shared" si="0"/>
        <v>43302</v>
      </c>
      <c r="E30" s="6">
        <v>242</v>
      </c>
      <c r="F30" s="27">
        <v>37085</v>
      </c>
      <c r="G30" s="4">
        <v>793</v>
      </c>
      <c r="H30" s="6">
        <f t="shared" si="1"/>
        <v>-6217</v>
      </c>
      <c r="I30" s="7">
        <f t="shared" si="2"/>
        <v>-4930081</v>
      </c>
      <c r="L30" s="10"/>
      <c r="M30" s="11"/>
      <c r="N30" s="11"/>
    </row>
    <row r="31" spans="1:18" x14ac:dyDescent="0.25">
      <c r="A31" s="2">
        <f t="shared" si="3"/>
        <v>18</v>
      </c>
      <c r="B31" s="2" t="s">
        <v>14</v>
      </c>
      <c r="C31" s="3">
        <v>43273</v>
      </c>
      <c r="D31" s="3">
        <f t="shared" si="0"/>
        <v>43302</v>
      </c>
      <c r="E31" s="6">
        <v>243</v>
      </c>
      <c r="F31" s="27">
        <v>37085</v>
      </c>
      <c r="G31" s="4">
        <v>72.28</v>
      </c>
      <c r="H31" s="6">
        <f t="shared" si="1"/>
        <v>-6217</v>
      </c>
      <c r="I31" s="7">
        <f t="shared" si="2"/>
        <v>-449364.76</v>
      </c>
      <c r="K31" s="21"/>
      <c r="L31" s="10"/>
      <c r="M31" s="10"/>
      <c r="N31" s="10"/>
    </row>
    <row r="32" spans="1:18" ht="23.25" x14ac:dyDescent="0.25">
      <c r="A32" s="2">
        <f t="shared" si="3"/>
        <v>19</v>
      </c>
      <c r="B32" s="29" t="s">
        <v>15</v>
      </c>
      <c r="C32" s="3">
        <v>43273</v>
      </c>
      <c r="D32" s="3">
        <f t="shared" si="0"/>
        <v>43302</v>
      </c>
      <c r="E32" s="6">
        <v>244</v>
      </c>
      <c r="F32" s="27">
        <v>37085</v>
      </c>
      <c r="G32" s="4">
        <v>270</v>
      </c>
      <c r="H32" s="6">
        <f t="shared" ref="H32:H50" si="4">F32-D32</f>
        <v>-6217</v>
      </c>
      <c r="I32" s="7">
        <f t="shared" ref="I32:I50" si="5">G32*H32</f>
        <v>-1678590</v>
      </c>
      <c r="K32" s="12"/>
      <c r="L32" s="13"/>
      <c r="M32" s="13"/>
      <c r="N32" s="13"/>
    </row>
    <row r="33" spans="1:14" ht="23.25" x14ac:dyDescent="0.25">
      <c r="A33" s="2">
        <f t="shared" si="3"/>
        <v>20</v>
      </c>
      <c r="B33" s="5" t="s">
        <v>16</v>
      </c>
      <c r="C33" s="3">
        <v>43288</v>
      </c>
      <c r="D33" s="3">
        <f t="shared" si="0"/>
        <v>43317</v>
      </c>
      <c r="E33" s="6">
        <v>245</v>
      </c>
      <c r="F33" s="27">
        <v>37085</v>
      </c>
      <c r="G33" s="4">
        <v>160</v>
      </c>
      <c r="H33" s="6">
        <f t="shared" si="4"/>
        <v>-6232</v>
      </c>
      <c r="I33" s="7">
        <f t="shared" si="5"/>
        <v>-997120</v>
      </c>
      <c r="K33" s="12"/>
      <c r="L33" s="13"/>
      <c r="M33" s="13"/>
      <c r="N33" s="13"/>
    </row>
    <row r="34" spans="1:14" x14ac:dyDescent="0.25">
      <c r="A34" s="2">
        <f t="shared" si="3"/>
        <v>21</v>
      </c>
      <c r="B34" s="25" t="s">
        <v>17</v>
      </c>
      <c r="C34" s="3">
        <v>43288</v>
      </c>
      <c r="D34" s="3">
        <f t="shared" si="0"/>
        <v>43317</v>
      </c>
      <c r="E34" s="6">
        <v>246</v>
      </c>
      <c r="F34" s="27">
        <v>37085</v>
      </c>
      <c r="G34" s="4">
        <v>875.6</v>
      </c>
      <c r="H34" s="6">
        <f t="shared" si="4"/>
        <v>-6232</v>
      </c>
      <c r="I34" s="7">
        <f t="shared" si="5"/>
        <v>-5456739.2000000002</v>
      </c>
      <c r="K34" s="12"/>
      <c r="L34" s="13"/>
      <c r="M34" s="13"/>
      <c r="N34" s="13"/>
    </row>
    <row r="35" spans="1:14" x14ac:dyDescent="0.25">
      <c r="A35" s="2">
        <f t="shared" si="3"/>
        <v>22</v>
      </c>
      <c r="B35" s="2" t="s">
        <v>18</v>
      </c>
      <c r="C35" s="3">
        <v>43288</v>
      </c>
      <c r="D35" s="3">
        <f t="shared" si="0"/>
        <v>43317</v>
      </c>
      <c r="E35" s="6">
        <v>247</v>
      </c>
      <c r="F35" s="27">
        <v>37085</v>
      </c>
      <c r="G35" s="4">
        <v>611</v>
      </c>
      <c r="H35" s="6">
        <f t="shared" si="4"/>
        <v>-6232</v>
      </c>
      <c r="I35" s="7">
        <f t="shared" si="5"/>
        <v>-3807752</v>
      </c>
      <c r="K35" s="12"/>
      <c r="L35" s="13"/>
      <c r="M35" s="13"/>
      <c r="N35" s="13"/>
    </row>
    <row r="36" spans="1:14" x14ac:dyDescent="0.25">
      <c r="A36" s="2">
        <f t="shared" si="3"/>
        <v>23</v>
      </c>
      <c r="B36" s="25" t="s">
        <v>19</v>
      </c>
      <c r="C36" s="3">
        <v>43269</v>
      </c>
      <c r="D36" s="3">
        <f t="shared" si="0"/>
        <v>43298</v>
      </c>
      <c r="E36" s="6">
        <v>248</v>
      </c>
      <c r="F36" s="27">
        <v>37085</v>
      </c>
      <c r="G36" s="4">
        <v>3036.36</v>
      </c>
      <c r="H36" s="6">
        <f t="shared" si="4"/>
        <v>-6213</v>
      </c>
      <c r="I36" s="7">
        <f t="shared" si="5"/>
        <v>-18864904.68</v>
      </c>
      <c r="K36" s="12"/>
      <c r="L36" s="13"/>
      <c r="M36" s="13"/>
      <c r="N36" s="13"/>
    </row>
    <row r="37" spans="1:14" ht="15" customHeight="1" x14ac:dyDescent="0.25">
      <c r="A37" s="2">
        <f t="shared" si="3"/>
        <v>24</v>
      </c>
      <c r="B37" s="5" t="s">
        <v>20</v>
      </c>
      <c r="C37" s="3">
        <v>43273</v>
      </c>
      <c r="D37" s="3">
        <f t="shared" si="0"/>
        <v>43302</v>
      </c>
      <c r="E37" s="6">
        <v>249</v>
      </c>
      <c r="F37" s="27">
        <v>37085</v>
      </c>
      <c r="G37" s="4">
        <v>128</v>
      </c>
      <c r="H37" s="6">
        <f t="shared" si="4"/>
        <v>-6217</v>
      </c>
      <c r="I37" s="7">
        <f t="shared" si="5"/>
        <v>-795776</v>
      </c>
      <c r="K37" s="12"/>
      <c r="L37" s="13"/>
      <c r="M37" s="13"/>
      <c r="N37" s="13"/>
    </row>
    <row r="38" spans="1:14" x14ac:dyDescent="0.25">
      <c r="A38" s="2">
        <f t="shared" si="3"/>
        <v>25</v>
      </c>
      <c r="B38" s="29" t="s">
        <v>21</v>
      </c>
      <c r="C38" s="3">
        <v>43288</v>
      </c>
      <c r="D38" s="3">
        <f t="shared" si="0"/>
        <v>43317</v>
      </c>
      <c r="E38" s="6">
        <v>250</v>
      </c>
      <c r="F38" s="27">
        <v>37085</v>
      </c>
      <c r="G38" s="4">
        <v>650.1</v>
      </c>
      <c r="H38" s="6">
        <f t="shared" si="4"/>
        <v>-6232</v>
      </c>
      <c r="I38" s="7">
        <f t="shared" si="5"/>
        <v>-4051423.2</v>
      </c>
      <c r="K38" s="12"/>
      <c r="L38" s="13"/>
      <c r="M38" s="13"/>
      <c r="N38" s="13"/>
    </row>
    <row r="39" spans="1:14" x14ac:dyDescent="0.25">
      <c r="A39" s="2">
        <f t="shared" si="3"/>
        <v>26</v>
      </c>
      <c r="B39" s="2" t="s">
        <v>22</v>
      </c>
      <c r="C39" s="3">
        <v>43288</v>
      </c>
      <c r="D39" s="3">
        <f t="shared" si="0"/>
        <v>43317</v>
      </c>
      <c r="E39" s="6">
        <v>251</v>
      </c>
      <c r="F39" s="27">
        <v>43295</v>
      </c>
      <c r="G39" s="4">
        <v>1020</v>
      </c>
      <c r="H39" s="6">
        <f t="shared" si="4"/>
        <v>-22</v>
      </c>
      <c r="I39" s="7">
        <f t="shared" si="5"/>
        <v>-22440</v>
      </c>
      <c r="K39" s="12"/>
      <c r="L39" s="13"/>
      <c r="M39" s="13"/>
      <c r="N39" s="13"/>
    </row>
    <row r="40" spans="1:14" x14ac:dyDescent="0.25">
      <c r="A40" s="2">
        <f t="shared" si="3"/>
        <v>27</v>
      </c>
      <c r="B40" s="29" t="s">
        <v>23</v>
      </c>
      <c r="C40" s="3">
        <v>43288</v>
      </c>
      <c r="D40" s="3">
        <f t="shared" si="0"/>
        <v>43317</v>
      </c>
      <c r="E40" s="6">
        <v>252</v>
      </c>
      <c r="F40" s="27">
        <v>43295</v>
      </c>
      <c r="G40" s="4">
        <v>136</v>
      </c>
      <c r="H40" s="6">
        <f t="shared" si="4"/>
        <v>-22</v>
      </c>
      <c r="I40" s="7">
        <f t="shared" si="5"/>
        <v>-2992</v>
      </c>
      <c r="K40" s="12"/>
      <c r="L40" s="13"/>
      <c r="M40" s="13"/>
      <c r="N40" s="13"/>
    </row>
    <row r="41" spans="1:14" ht="23.25" x14ac:dyDescent="0.25">
      <c r="A41" s="2">
        <f t="shared" si="3"/>
        <v>28</v>
      </c>
      <c r="B41" s="5" t="s">
        <v>24</v>
      </c>
      <c r="C41" s="3">
        <v>43288</v>
      </c>
      <c r="D41" s="3">
        <f t="shared" si="0"/>
        <v>43317</v>
      </c>
      <c r="E41" s="6">
        <v>253</v>
      </c>
      <c r="F41" s="27">
        <v>43295</v>
      </c>
      <c r="G41" s="4">
        <v>146.72</v>
      </c>
      <c r="H41" s="6">
        <f t="shared" si="4"/>
        <v>-22</v>
      </c>
      <c r="I41" s="7">
        <f t="shared" si="5"/>
        <v>-3227.84</v>
      </c>
      <c r="K41" s="12"/>
      <c r="L41" s="13"/>
      <c r="M41" s="13"/>
      <c r="N41" s="13"/>
    </row>
    <row r="42" spans="1:14" x14ac:dyDescent="0.25">
      <c r="A42" s="2">
        <f t="shared" si="3"/>
        <v>29</v>
      </c>
      <c r="B42" s="29" t="s">
        <v>40</v>
      </c>
      <c r="C42" s="3">
        <v>43297</v>
      </c>
      <c r="D42" s="3">
        <f t="shared" si="0"/>
        <v>43326</v>
      </c>
      <c r="E42" s="6">
        <v>254</v>
      </c>
      <c r="F42" s="27">
        <v>43300</v>
      </c>
      <c r="G42" s="4">
        <v>144</v>
      </c>
      <c r="H42" s="6">
        <f t="shared" si="4"/>
        <v>-26</v>
      </c>
      <c r="I42" s="7">
        <f t="shared" si="5"/>
        <v>-3744</v>
      </c>
      <c r="K42" s="12"/>
      <c r="L42" s="13"/>
      <c r="M42" s="13"/>
      <c r="N42" s="13"/>
    </row>
    <row r="43" spans="1:14" x14ac:dyDescent="0.25">
      <c r="A43" s="2">
        <f t="shared" si="3"/>
        <v>30</v>
      </c>
      <c r="B43" s="2" t="s">
        <v>41</v>
      </c>
      <c r="C43" s="3">
        <v>43300</v>
      </c>
      <c r="D43" s="3">
        <f t="shared" si="0"/>
        <v>43329</v>
      </c>
      <c r="E43" s="6">
        <v>255</v>
      </c>
      <c r="F43" s="27">
        <v>43300</v>
      </c>
      <c r="G43" s="4">
        <v>69.98</v>
      </c>
      <c r="H43" s="6">
        <f t="shared" si="4"/>
        <v>-29</v>
      </c>
      <c r="I43" s="7">
        <f t="shared" si="5"/>
        <v>-2029.42</v>
      </c>
      <c r="K43" s="12"/>
      <c r="L43" s="13"/>
      <c r="M43" s="13"/>
      <c r="N43" s="13"/>
    </row>
    <row r="44" spans="1:14" x14ac:dyDescent="0.25">
      <c r="A44" s="2">
        <f t="shared" si="3"/>
        <v>31</v>
      </c>
      <c r="B44" s="25" t="s">
        <v>42</v>
      </c>
      <c r="C44" s="3">
        <v>43269</v>
      </c>
      <c r="D44" s="3">
        <f t="shared" si="0"/>
        <v>43298</v>
      </c>
      <c r="E44" s="6">
        <v>256</v>
      </c>
      <c r="F44" s="27">
        <v>43300</v>
      </c>
      <c r="G44" s="4">
        <v>78.3</v>
      </c>
      <c r="H44" s="6">
        <f t="shared" si="4"/>
        <v>2</v>
      </c>
      <c r="I44" s="7">
        <f t="shared" si="5"/>
        <v>156.6</v>
      </c>
      <c r="K44" s="12"/>
      <c r="L44" s="13"/>
      <c r="M44" s="13"/>
      <c r="N44" s="13"/>
    </row>
    <row r="45" spans="1:14" x14ac:dyDescent="0.25">
      <c r="A45" s="2">
        <f t="shared" si="3"/>
        <v>32</v>
      </c>
      <c r="B45" s="2" t="s">
        <v>43</v>
      </c>
      <c r="C45" s="3">
        <v>43300</v>
      </c>
      <c r="D45" s="3">
        <f t="shared" si="0"/>
        <v>43329</v>
      </c>
      <c r="E45" s="6">
        <v>257</v>
      </c>
      <c r="F45" s="27">
        <v>43304</v>
      </c>
      <c r="G45" s="4">
        <v>605</v>
      </c>
      <c r="H45" s="6">
        <f t="shared" si="4"/>
        <v>-25</v>
      </c>
      <c r="I45" s="7">
        <f t="shared" si="5"/>
        <v>-15125</v>
      </c>
      <c r="K45" s="12"/>
      <c r="L45" s="13"/>
      <c r="M45" s="13"/>
      <c r="N45" s="13"/>
    </row>
    <row r="46" spans="1:14" x14ac:dyDescent="0.25">
      <c r="A46" s="2">
        <f t="shared" si="3"/>
        <v>33</v>
      </c>
      <c r="B46" s="5" t="s">
        <v>44</v>
      </c>
      <c r="C46" s="3">
        <v>43304</v>
      </c>
      <c r="D46" s="3">
        <f t="shared" si="0"/>
        <v>43333</v>
      </c>
      <c r="E46" s="6">
        <v>283</v>
      </c>
      <c r="F46" s="27">
        <v>43306</v>
      </c>
      <c r="G46" s="4">
        <v>380</v>
      </c>
      <c r="H46" s="6">
        <f t="shared" si="4"/>
        <v>-27</v>
      </c>
      <c r="I46" s="7">
        <f t="shared" si="5"/>
        <v>-10260</v>
      </c>
      <c r="K46" s="12"/>
      <c r="L46" s="13"/>
      <c r="M46" s="13"/>
      <c r="N46" s="13"/>
    </row>
    <row r="47" spans="1:14" x14ac:dyDescent="0.25">
      <c r="A47" s="2">
        <f t="shared" si="3"/>
        <v>34</v>
      </c>
      <c r="B47" s="31" t="s">
        <v>45</v>
      </c>
      <c r="C47" s="3">
        <v>43304</v>
      </c>
      <c r="D47" s="3">
        <f t="shared" si="0"/>
        <v>43333</v>
      </c>
      <c r="E47" s="6">
        <v>285</v>
      </c>
      <c r="F47" s="23">
        <v>43318</v>
      </c>
      <c r="G47" s="4">
        <v>5000</v>
      </c>
      <c r="H47" s="6">
        <f t="shared" si="4"/>
        <v>-15</v>
      </c>
      <c r="I47" s="7">
        <f t="shared" si="5"/>
        <v>-75000</v>
      </c>
      <c r="K47" s="12"/>
      <c r="L47" s="13"/>
      <c r="M47" s="13"/>
      <c r="N47" s="13"/>
    </row>
    <row r="48" spans="1:14" x14ac:dyDescent="0.25">
      <c r="A48" s="2">
        <f t="shared" si="3"/>
        <v>35</v>
      </c>
      <c r="B48" s="2" t="s">
        <v>48</v>
      </c>
      <c r="C48" s="3">
        <v>43320</v>
      </c>
      <c r="D48" s="3">
        <f t="shared" si="0"/>
        <v>43349</v>
      </c>
      <c r="E48" s="6">
        <v>286</v>
      </c>
      <c r="F48" s="27">
        <v>43321</v>
      </c>
      <c r="G48" s="4">
        <v>261.33</v>
      </c>
      <c r="H48" s="6">
        <f t="shared" si="4"/>
        <v>-28</v>
      </c>
      <c r="I48" s="7">
        <f t="shared" si="5"/>
        <v>-7317.24</v>
      </c>
      <c r="K48" s="12"/>
      <c r="L48" s="13"/>
      <c r="M48" s="13"/>
      <c r="N48" s="13"/>
    </row>
    <row r="49" spans="1:14" x14ac:dyDescent="0.25">
      <c r="A49" s="2">
        <f t="shared" si="3"/>
        <v>36</v>
      </c>
      <c r="B49" s="25" t="s">
        <v>46</v>
      </c>
      <c r="C49" s="3">
        <v>43320</v>
      </c>
      <c r="D49" s="3">
        <f t="shared" si="0"/>
        <v>43349</v>
      </c>
      <c r="E49" s="6">
        <v>287</v>
      </c>
      <c r="F49" s="27">
        <v>43321</v>
      </c>
      <c r="G49" s="4">
        <v>9.15</v>
      </c>
      <c r="H49" s="6">
        <f t="shared" si="4"/>
        <v>-28</v>
      </c>
      <c r="I49" s="7">
        <f t="shared" si="5"/>
        <v>-256.2</v>
      </c>
      <c r="K49" s="12"/>
      <c r="L49" s="13"/>
      <c r="M49" s="13"/>
      <c r="N49" s="13"/>
    </row>
    <row r="50" spans="1:14" x14ac:dyDescent="0.25">
      <c r="A50" s="2">
        <f t="shared" si="3"/>
        <v>37</v>
      </c>
      <c r="B50" s="2" t="s">
        <v>47</v>
      </c>
      <c r="C50" s="3">
        <v>43320</v>
      </c>
      <c r="D50" s="3">
        <f t="shared" si="0"/>
        <v>43349</v>
      </c>
      <c r="E50" s="6">
        <v>288</v>
      </c>
      <c r="F50" s="27">
        <v>43321</v>
      </c>
      <c r="G50" s="4">
        <v>248.22</v>
      </c>
      <c r="H50" s="6">
        <f t="shared" si="4"/>
        <v>-28</v>
      </c>
      <c r="I50" s="7">
        <f t="shared" si="5"/>
        <v>-6950.16</v>
      </c>
      <c r="K50" s="12"/>
      <c r="L50" s="13"/>
      <c r="M50" s="13"/>
      <c r="N50" s="13"/>
    </row>
    <row r="51" spans="1:14" x14ac:dyDescent="0.25">
      <c r="A51" s="2">
        <f t="shared" si="3"/>
        <v>38</v>
      </c>
      <c r="B51" s="2" t="s">
        <v>47</v>
      </c>
      <c r="C51" s="3">
        <v>43320</v>
      </c>
      <c r="D51" s="3">
        <f t="shared" si="0"/>
        <v>43349</v>
      </c>
      <c r="E51" s="6">
        <v>289</v>
      </c>
      <c r="F51" s="27">
        <v>43321</v>
      </c>
      <c r="G51" s="4">
        <v>173.84</v>
      </c>
      <c r="H51" s="6">
        <f t="shared" ref="H51:H56" si="6">F51-D51</f>
        <v>-28</v>
      </c>
      <c r="I51" s="7">
        <f t="shared" ref="I51:I56" si="7">G51*H51</f>
        <v>-4867.5200000000004</v>
      </c>
      <c r="K51" s="12"/>
      <c r="L51" s="13"/>
      <c r="M51" s="13"/>
      <c r="N51" s="13"/>
    </row>
    <row r="52" spans="1:14" x14ac:dyDescent="0.25">
      <c r="A52" s="2">
        <f t="shared" si="3"/>
        <v>39</v>
      </c>
      <c r="B52" s="2" t="s">
        <v>47</v>
      </c>
      <c r="C52" s="3">
        <v>43320</v>
      </c>
      <c r="D52" s="3">
        <f t="shared" si="0"/>
        <v>43349</v>
      </c>
      <c r="E52" s="6">
        <v>290</v>
      </c>
      <c r="F52" s="27">
        <v>43321</v>
      </c>
      <c r="G52" s="4">
        <v>605.77</v>
      </c>
      <c r="H52" s="6">
        <f t="shared" si="6"/>
        <v>-28</v>
      </c>
      <c r="I52" s="7">
        <f t="shared" si="7"/>
        <v>-16961.559999999998</v>
      </c>
      <c r="K52" s="12"/>
      <c r="L52" s="13"/>
      <c r="M52" s="13"/>
      <c r="N52" s="13"/>
    </row>
    <row r="53" spans="1:14" x14ac:dyDescent="0.25">
      <c r="A53" s="2">
        <f t="shared" si="3"/>
        <v>40</v>
      </c>
      <c r="B53" s="2" t="s">
        <v>47</v>
      </c>
      <c r="C53" s="3">
        <v>43320</v>
      </c>
      <c r="D53" s="3">
        <f t="shared" si="0"/>
        <v>43349</v>
      </c>
      <c r="E53" s="6">
        <v>291</v>
      </c>
      <c r="F53" s="27">
        <v>43321</v>
      </c>
      <c r="G53" s="4">
        <v>203.8</v>
      </c>
      <c r="H53" s="6">
        <f t="shared" si="6"/>
        <v>-28</v>
      </c>
      <c r="I53" s="7">
        <f t="shared" si="7"/>
        <v>-5706.4000000000005</v>
      </c>
      <c r="K53" s="12"/>
      <c r="L53" s="13"/>
      <c r="M53" s="13"/>
      <c r="N53" s="13"/>
    </row>
    <row r="54" spans="1:14" x14ac:dyDescent="0.25">
      <c r="A54" s="2">
        <f t="shared" si="3"/>
        <v>41</v>
      </c>
      <c r="B54" s="2" t="s">
        <v>47</v>
      </c>
      <c r="C54" s="3">
        <v>43320</v>
      </c>
      <c r="D54" s="3">
        <f t="shared" si="0"/>
        <v>43349</v>
      </c>
      <c r="E54" s="6">
        <v>292</v>
      </c>
      <c r="F54" s="27">
        <v>43321</v>
      </c>
      <c r="G54" s="4">
        <v>868.64</v>
      </c>
      <c r="H54" s="6">
        <f t="shared" si="6"/>
        <v>-28</v>
      </c>
      <c r="I54" s="7">
        <f t="shared" si="7"/>
        <v>-24321.919999999998</v>
      </c>
      <c r="K54" s="12"/>
      <c r="L54" s="13"/>
      <c r="M54" s="13"/>
      <c r="N54" s="13"/>
    </row>
    <row r="55" spans="1:14" x14ac:dyDescent="0.25">
      <c r="A55" s="2">
        <f t="shared" si="3"/>
        <v>42</v>
      </c>
      <c r="B55" s="2" t="s">
        <v>47</v>
      </c>
      <c r="C55" s="3">
        <v>43320</v>
      </c>
      <c r="D55" s="3">
        <f t="shared" si="0"/>
        <v>43349</v>
      </c>
      <c r="E55" s="6">
        <v>293</v>
      </c>
      <c r="F55" s="27">
        <v>43321</v>
      </c>
      <c r="G55" s="4">
        <v>1047.5</v>
      </c>
      <c r="H55" s="6">
        <f t="shared" si="6"/>
        <v>-28</v>
      </c>
      <c r="I55" s="7">
        <f t="shared" si="7"/>
        <v>-29330</v>
      </c>
      <c r="K55" s="12"/>
      <c r="L55" s="13"/>
      <c r="M55" s="13"/>
      <c r="N55" s="13"/>
    </row>
    <row r="56" spans="1:14" x14ac:dyDescent="0.25">
      <c r="A56" s="2">
        <f t="shared" si="3"/>
        <v>43</v>
      </c>
      <c r="B56" s="2" t="s">
        <v>47</v>
      </c>
      <c r="C56" s="3">
        <v>43320</v>
      </c>
      <c r="D56" s="3">
        <f t="shared" si="0"/>
        <v>43349</v>
      </c>
      <c r="E56" s="6">
        <v>294</v>
      </c>
      <c r="F56" s="27">
        <v>43321</v>
      </c>
      <c r="G56" s="4">
        <v>405.83</v>
      </c>
      <c r="H56" s="6">
        <f t="shared" si="6"/>
        <v>-28</v>
      </c>
      <c r="I56" s="7">
        <f t="shared" si="7"/>
        <v>-11363.24</v>
      </c>
      <c r="K56" s="12"/>
      <c r="L56" s="13"/>
      <c r="M56" s="13"/>
      <c r="N56" s="13"/>
    </row>
    <row r="57" spans="1:14" x14ac:dyDescent="0.25">
      <c r="G57">
        <f>SUM(G14:G56)</f>
        <v>23708.780000000002</v>
      </c>
      <c r="I57">
        <f>SUM(I14:I56)</f>
        <v>-42606823.490000017</v>
      </c>
    </row>
  </sheetData>
  <mergeCells count="6">
    <mergeCell ref="L18:O18"/>
    <mergeCell ref="A1:I1"/>
    <mergeCell ref="A3:I3"/>
    <mergeCell ref="B5:I5"/>
    <mergeCell ref="G8:I8"/>
    <mergeCell ref="C8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LUGLIO-SETTEMBRE 2018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2018-11-13T15:49:27Z</dcterms:modified>
</cp:coreProperties>
</file>